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daugas\AppData\Local\Microsoft\Windows\INetCache\Content.Outlook\9DKW2T19\"/>
    </mc:Choice>
  </mc:AlternateContent>
  <xr:revisionPtr revIDLastSave="0" documentId="13_ncr:1_{E53DB740-E4D3-4821-B4FE-B0B42A1FBF35}" xr6:coauthVersionLast="46" xr6:coauthVersionMax="46" xr10:uidLastSave="{00000000-0000-0000-0000-000000000000}"/>
  <bookViews>
    <workbookView xWindow="-120" yWindow="-120" windowWidth="29040" windowHeight="15840" xr2:uid="{3960ACE2-510E-4FC3-8FE9-E52DB52DBE8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C43" i="1"/>
  <c r="I42" i="1"/>
  <c r="J42" i="1" s="1"/>
  <c r="I41" i="1"/>
  <c r="J41" i="1" s="1"/>
  <c r="S40" i="1"/>
  <c r="R40" i="1"/>
  <c r="I40" i="1"/>
  <c r="J40" i="1" s="1"/>
  <c r="I39" i="1"/>
  <c r="J39" i="1" s="1"/>
  <c r="I38" i="1"/>
  <c r="J38" i="1" s="1"/>
  <c r="I37" i="1"/>
  <c r="J37" i="1" s="1"/>
  <c r="D32" i="1"/>
  <c r="C32" i="1"/>
  <c r="R31" i="1"/>
  <c r="R32" i="1" s="1"/>
  <c r="S30" i="1"/>
  <c r="T30" i="1" s="1"/>
  <c r="E30" i="1"/>
  <c r="S29" i="1"/>
  <c r="E29" i="1"/>
  <c r="S28" i="1"/>
  <c r="E28" i="1"/>
  <c r="T27" i="1"/>
  <c r="S27" i="1"/>
  <c r="E27" i="1"/>
  <c r="S26" i="1"/>
  <c r="E26" i="1"/>
  <c r="T26" i="1" s="1"/>
  <c r="S25" i="1"/>
  <c r="E25" i="1"/>
  <c r="S24" i="1"/>
  <c r="E24" i="1"/>
  <c r="T23" i="1"/>
  <c r="S23" i="1"/>
  <c r="E23" i="1"/>
  <c r="S22" i="1"/>
  <c r="T22" i="1" s="1"/>
  <c r="E22" i="1"/>
  <c r="S21" i="1"/>
  <c r="E21" i="1"/>
  <c r="S20" i="1"/>
  <c r="E20" i="1"/>
  <c r="S19" i="1"/>
  <c r="E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C18" i="1"/>
  <c r="S17" i="1"/>
  <c r="E17" i="1"/>
  <c r="S16" i="1"/>
  <c r="E16" i="1"/>
  <c r="S15" i="1"/>
  <c r="E15" i="1"/>
  <c r="S14" i="1"/>
  <c r="E14" i="1"/>
  <c r="S13" i="1"/>
  <c r="E13" i="1"/>
  <c r="T13" i="1" s="1"/>
  <c r="S12" i="1"/>
  <c r="E12" i="1"/>
  <c r="S11" i="1"/>
  <c r="E11" i="1"/>
  <c r="S10" i="1"/>
  <c r="E10" i="1"/>
  <c r="S9" i="1"/>
  <c r="E9" i="1"/>
  <c r="Q8" i="1"/>
  <c r="Q31" i="1" s="1"/>
  <c r="P8" i="1"/>
  <c r="O8" i="1"/>
  <c r="O31" i="1" s="1"/>
  <c r="N8" i="1"/>
  <c r="N31" i="1" s="1"/>
  <c r="N32" i="1" s="1"/>
  <c r="M8" i="1"/>
  <c r="M31" i="1" s="1"/>
  <c r="L8" i="1"/>
  <c r="K8" i="1"/>
  <c r="K31" i="1" s="1"/>
  <c r="J8" i="1"/>
  <c r="J31" i="1" s="1"/>
  <c r="I8" i="1"/>
  <c r="I31" i="1" s="1"/>
  <c r="H8" i="1"/>
  <c r="G8" i="1"/>
  <c r="G31" i="1" s="1"/>
  <c r="F8" i="1"/>
  <c r="F31" i="1" s="1"/>
  <c r="D8" i="1"/>
  <c r="D31" i="1" s="1"/>
  <c r="C8" i="1"/>
  <c r="S7" i="1"/>
  <c r="T7" i="1" s="1"/>
  <c r="E7" i="1"/>
  <c r="S6" i="1"/>
  <c r="E6" i="1"/>
  <c r="J32" i="1" l="1"/>
  <c r="H31" i="1"/>
  <c r="F32" i="1" s="1"/>
  <c r="F33" i="1" s="1"/>
  <c r="L31" i="1"/>
  <c r="P31" i="1"/>
  <c r="P32" i="1" s="1"/>
  <c r="T12" i="1"/>
  <c r="E18" i="1"/>
  <c r="S18" i="1"/>
  <c r="I43" i="1"/>
  <c r="T18" i="1"/>
  <c r="J43" i="1"/>
  <c r="D33" i="1"/>
  <c r="D46" i="1"/>
  <c r="S8" i="1"/>
  <c r="T6" i="1"/>
  <c r="T14" i="1"/>
  <c r="T24" i="1"/>
  <c r="T28" i="1"/>
  <c r="T11" i="1"/>
  <c r="T25" i="1"/>
  <c r="T29" i="1"/>
  <c r="C31" i="1"/>
  <c r="E8" i="1"/>
  <c r="C46" i="1" l="1"/>
  <c r="E31" i="1"/>
  <c r="T8" i="1"/>
  <c r="S31" i="1"/>
  <c r="E46" i="1" s="1"/>
  <c r="C33" i="1"/>
  <c r="T31" i="1" l="1"/>
  <c r="F46" i="1"/>
</calcChain>
</file>

<file path=xl/sharedStrings.xml><?xml version="1.0" encoding="utf-8"?>
<sst xmlns="http://schemas.openxmlformats.org/spreadsheetml/2006/main" count="67" uniqueCount="63">
  <si>
    <t>Klasės</t>
  </si>
  <si>
    <t>Eil. Nr.</t>
  </si>
  <si>
    <t xml:space="preserve">Mokyklos </t>
  </si>
  <si>
    <t>Priešmokyklinio ugdymo programa</t>
  </si>
  <si>
    <t>Ikimokyklinio ugdymo programa</t>
  </si>
  <si>
    <t xml:space="preserve">IU ir PU iš viso </t>
  </si>
  <si>
    <t>Social. įgūdžių kl.</t>
  </si>
  <si>
    <t xml:space="preserve">MOKINIŲ iš viso </t>
  </si>
  <si>
    <t>IŠ VISO ugdoma</t>
  </si>
  <si>
    <t>Kuršėnų Lauryno Ivinskio gimnazija</t>
  </si>
  <si>
    <t>Gruzdžių gimnazija</t>
  </si>
  <si>
    <t>Meškuičių  gimnazija</t>
  </si>
  <si>
    <t>Meškuičių gimnazija</t>
  </si>
  <si>
    <t>Naisių skyrius</t>
  </si>
  <si>
    <t>Kužių gimnazija</t>
  </si>
  <si>
    <t>Kuršėnų Stasio Anglickio progimnazija</t>
  </si>
  <si>
    <t>Kuršėnų Daugėlių  progimnazija</t>
  </si>
  <si>
    <t>Kuršėnų Pavenčių mokykla-daugiafunkcis centras</t>
  </si>
  <si>
    <t>Lavinamosios klasės</t>
  </si>
  <si>
    <t>Soc.įgūdžių klasė</t>
  </si>
  <si>
    <t>Dubysos Aukštupio mokykla</t>
  </si>
  <si>
    <t>Aukštelkės skyrius</t>
  </si>
  <si>
    <t>Bubių skyrius</t>
  </si>
  <si>
    <t>Kurtuvėnų skyrius</t>
  </si>
  <si>
    <t>Bazilionų mokykla-daugiafunkcis centras</t>
  </si>
  <si>
    <t>Drąsučių  mokykla</t>
  </si>
  <si>
    <t>Ginkūnų  Sofijos ir Vladimiro Zubovų mokykla</t>
  </si>
  <si>
    <t>Kairių pagrindinė mokykla</t>
  </si>
  <si>
    <t>Pakapės mokykla</t>
  </si>
  <si>
    <t>Raudėnų mokykla-daugiafunkcis centras</t>
  </si>
  <si>
    <t>Šakynos mokykla</t>
  </si>
  <si>
    <t>Šilėnų mokykla</t>
  </si>
  <si>
    <t>Voveriškių  mokykla</t>
  </si>
  <si>
    <t xml:space="preserve">IŠ VISO </t>
  </si>
  <si>
    <t>Lopšeliai-darželiai</t>
  </si>
  <si>
    <t xml:space="preserve">Ikimokyklinio ugdymo programa </t>
  </si>
  <si>
    <t>Ikimokyklinio ugdymo programoje iš viso</t>
  </si>
  <si>
    <t xml:space="preserve">IU ir PU 
iš viso </t>
  </si>
  <si>
    <t>Neformaliojo švietimo įstaigos</t>
  </si>
  <si>
    <t xml:space="preserve">1 m. </t>
  </si>
  <si>
    <t>2 m.</t>
  </si>
  <si>
    <t xml:space="preserve">3 m. </t>
  </si>
  <si>
    <t xml:space="preserve">4 m. </t>
  </si>
  <si>
    <t xml:space="preserve"> 5 m.</t>
  </si>
  <si>
    <t>Programos</t>
  </si>
  <si>
    <t>Fiziniai asmenys</t>
  </si>
  <si>
    <t>Programose besimokančių mokinių skaičius</t>
  </si>
  <si>
    <t>Gruzdžių lopšelis-darželis „Puriena“</t>
  </si>
  <si>
    <t>Kuršėnų kūrybos namai</t>
  </si>
  <si>
    <t>Kairių lopšelis-darželis „Spindulėlis“</t>
  </si>
  <si>
    <t>Kuršėnų Meno mokykla</t>
  </si>
  <si>
    <t>Kuršėnų lopšelis-darželis</t>
  </si>
  <si>
    <t>Kuršėnų sporto mokykla</t>
  </si>
  <si>
    <t>Kuršėnų lopšelis-darželis „Eglutė“</t>
  </si>
  <si>
    <t>IŠ VISO</t>
  </si>
  <si>
    <t>Kuršėnų lopšelis-darželis „Nykštukas“</t>
  </si>
  <si>
    <t>Meškuičių lopšelis-darželis</t>
  </si>
  <si>
    <t>Iš viso</t>
  </si>
  <si>
    <t>Šiaulių rajono savivaldybės švietimo įstaigose iš viso</t>
  </si>
  <si>
    <t>PU</t>
  </si>
  <si>
    <t>IU</t>
  </si>
  <si>
    <t>1–12 kl.</t>
  </si>
  <si>
    <t xml:space="preserve">Šiaulių rajono savivaldybės švietimo įstaigų ugdytinių ir mokinių skaičius 2020-01-01 duomenimis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</si>
</sst>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1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  <charset val="186"/>
    </font>
    <font>
      <sz val="16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b/>
      <i/>
      <sz val="14"/>
      <color indexed="8"/>
      <name val="Arial"/>
      <family val="2"/>
      <charset val="186"/>
    </font>
    <font>
      <i/>
      <sz val="16"/>
      <name val="Arial"/>
      <family val="2"/>
      <charset val="186"/>
    </font>
    <font>
      <sz val="12"/>
      <name val="Arial"/>
      <family val="2"/>
      <charset val="186"/>
    </font>
    <font>
      <b/>
      <sz val="14"/>
      <color theme="1"/>
      <name val="Arial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indexed="27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22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9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1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1" fillId="12" borderId="37" xfId="0" applyNumberFormat="1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9" borderId="34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1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1" fontId="1" fillId="12" borderId="3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8" borderId="4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right" vertical="center" wrapText="1"/>
    </xf>
    <xf numFmtId="0" fontId="2" fillId="9" borderId="48" xfId="0" applyFont="1" applyFill="1" applyBorder="1" applyAlignment="1">
      <alignment horizontal="center" vertical="center"/>
    </xf>
    <xf numFmtId="0" fontId="2" fillId="10" borderId="49" xfId="0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35" xfId="0" applyNumberFormat="1" applyFont="1" applyFill="1" applyBorder="1" applyAlignment="1">
      <alignment horizontal="center" vertical="center"/>
    </xf>
    <xf numFmtId="1" fontId="2" fillId="2" borderId="50" xfId="0" applyNumberFormat="1" applyFont="1" applyFill="1" applyBorder="1" applyAlignment="1">
      <alignment horizontal="center" vertical="center"/>
    </xf>
    <xf numFmtId="1" fontId="2" fillId="2" borderId="51" xfId="0" applyNumberFormat="1" applyFont="1" applyFill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2" fillId="8" borderId="53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left" vertical="center" wrapText="1"/>
    </xf>
    <xf numFmtId="0" fontId="2" fillId="9" borderId="55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/>
    </xf>
    <xf numFmtId="0" fontId="2" fillId="11" borderId="57" xfId="0" applyFont="1" applyFill="1" applyBorder="1" applyAlignment="1">
      <alignment horizontal="center" vertical="center"/>
    </xf>
    <xf numFmtId="1" fontId="2" fillId="2" borderId="55" xfId="0" applyNumberFormat="1" applyFont="1" applyFill="1" applyBorder="1" applyAlignment="1">
      <alignment horizontal="center" vertical="center"/>
    </xf>
    <xf numFmtId="1" fontId="2" fillId="2" borderId="58" xfId="0" applyNumberFormat="1" applyFont="1" applyFill="1" applyBorder="1" applyAlignment="1">
      <alignment horizontal="center" vertical="center"/>
    </xf>
    <xf numFmtId="1" fontId="2" fillId="2" borderId="56" xfId="0" applyNumberFormat="1" applyFont="1" applyFill="1" applyBorder="1" applyAlignment="1">
      <alignment horizontal="center" vertical="center"/>
    </xf>
    <xf numFmtId="1" fontId="2" fillId="2" borderId="59" xfId="0" applyNumberFormat="1" applyFont="1" applyFill="1" applyBorder="1" applyAlignment="1">
      <alignment horizontal="center" vertical="center"/>
    </xf>
    <xf numFmtId="1" fontId="2" fillId="2" borderId="60" xfId="0" applyNumberFormat="1" applyFont="1" applyFill="1" applyBorder="1" applyAlignment="1">
      <alignment horizontal="center" vertical="center"/>
    </xf>
    <xf numFmtId="1" fontId="2" fillId="2" borderId="61" xfId="0" applyNumberFormat="1" applyFont="1" applyFill="1" applyBorder="1" applyAlignment="1">
      <alignment horizontal="center" vertical="center"/>
    </xf>
    <xf numFmtId="1" fontId="2" fillId="2" borderId="62" xfId="0" applyNumberFormat="1" applyFont="1" applyFill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1" fontId="2" fillId="0" borderId="62" xfId="0" applyNumberFormat="1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center" vertical="center"/>
    </xf>
    <xf numFmtId="1" fontId="1" fillId="12" borderId="53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64" xfId="0" applyNumberFormat="1" applyFont="1" applyFill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1" fillId="12" borderId="52" xfId="0" applyNumberFormat="1" applyFont="1" applyFill="1" applyBorder="1" applyAlignment="1">
      <alignment horizontal="center" vertical="center"/>
    </xf>
    <xf numFmtId="1" fontId="1" fillId="2" borderId="52" xfId="0" applyNumberFormat="1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1" fontId="2" fillId="0" borderId="65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0" fontId="2" fillId="9" borderId="69" xfId="0" applyFont="1" applyFill="1" applyBorder="1" applyAlignment="1">
      <alignment horizontal="center" vertical="center"/>
    </xf>
    <xf numFmtId="0" fontId="2" fillId="10" borderId="70" xfId="0" applyFont="1" applyFill="1" applyBorder="1" applyAlignment="1">
      <alignment horizontal="center" vertical="center"/>
    </xf>
    <xf numFmtId="1" fontId="2" fillId="0" borderId="69" xfId="0" applyNumberFormat="1" applyFont="1" applyBorder="1" applyAlignment="1">
      <alignment horizontal="center" vertical="center"/>
    </xf>
    <xf numFmtId="1" fontId="2" fillId="0" borderId="71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72" xfId="0" applyNumberFormat="1" applyFont="1" applyBorder="1" applyAlignment="1">
      <alignment horizontal="center" vertical="center"/>
    </xf>
    <xf numFmtId="1" fontId="2" fillId="0" borderId="7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wrapText="1"/>
    </xf>
    <xf numFmtId="0" fontId="2" fillId="9" borderId="75" xfId="0" applyFont="1" applyFill="1" applyBorder="1" applyAlignment="1">
      <alignment horizontal="center" vertical="center"/>
    </xf>
    <xf numFmtId="0" fontId="2" fillId="10" borderId="76" xfId="0" applyFont="1" applyFill="1" applyBorder="1" applyAlignment="1">
      <alignment horizontal="center" vertical="center"/>
    </xf>
    <xf numFmtId="1" fontId="2" fillId="0" borderId="75" xfId="0" applyNumberFormat="1" applyFont="1" applyBorder="1" applyAlignment="1">
      <alignment horizontal="center" vertical="center"/>
    </xf>
    <xf numFmtId="1" fontId="2" fillId="0" borderId="77" xfId="0" applyNumberFormat="1" applyFont="1" applyBorder="1" applyAlignment="1">
      <alignment horizontal="center" vertical="center"/>
    </xf>
    <xf numFmtId="1" fontId="2" fillId="0" borderId="76" xfId="0" applyNumberFormat="1" applyFont="1" applyBorder="1" applyAlignment="1">
      <alignment horizontal="center" vertical="center"/>
    </xf>
    <xf numFmtId="1" fontId="2" fillId="0" borderId="78" xfId="0" applyNumberFormat="1" applyFont="1" applyBorder="1" applyAlignment="1">
      <alignment horizontal="center" vertical="center"/>
    </xf>
    <xf numFmtId="1" fontId="2" fillId="0" borderId="79" xfId="0" applyNumberFormat="1" applyFont="1" applyBorder="1" applyAlignment="1">
      <alignment horizontal="center" vertical="center"/>
    </xf>
    <xf numFmtId="1" fontId="2" fillId="0" borderId="80" xfId="0" applyNumberFormat="1" applyFont="1" applyBorder="1" applyAlignment="1">
      <alignment horizontal="center" vertical="center"/>
    </xf>
    <xf numFmtId="1" fontId="2" fillId="0" borderId="74" xfId="0" applyNumberFormat="1" applyFont="1" applyBorder="1" applyAlignment="1">
      <alignment horizontal="center" vertical="center"/>
    </xf>
    <xf numFmtId="1" fontId="2" fillId="0" borderId="81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11" borderId="82" xfId="0" applyFont="1" applyFill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/>
    </xf>
    <xf numFmtId="0" fontId="2" fillId="9" borderId="83" xfId="0" applyFont="1" applyFill="1" applyBorder="1" applyAlignment="1">
      <alignment horizontal="center" vertical="center"/>
    </xf>
    <xf numFmtId="0" fontId="2" fillId="11" borderId="45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right" vertical="center" wrapText="1"/>
    </xf>
    <xf numFmtId="1" fontId="2" fillId="0" borderId="84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1" fontId="2" fillId="0" borderId="85" xfId="0" applyNumberFormat="1" applyFont="1" applyBorder="1" applyAlignment="1">
      <alignment horizontal="center" vertical="center"/>
    </xf>
    <xf numFmtId="1" fontId="2" fillId="0" borderId="86" xfId="0" applyNumberFormat="1" applyFont="1" applyBorder="1" applyAlignment="1">
      <alignment horizontal="center" vertical="center"/>
    </xf>
    <xf numFmtId="1" fontId="2" fillId="0" borderId="87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88" xfId="0" applyNumberFormat="1" applyFont="1" applyBorder="1" applyAlignment="1">
      <alignment horizontal="center" vertical="center"/>
    </xf>
    <xf numFmtId="0" fontId="2" fillId="8" borderId="89" xfId="0" applyFont="1" applyFill="1" applyBorder="1" applyAlignment="1">
      <alignment horizontal="center" vertical="center"/>
    </xf>
    <xf numFmtId="1" fontId="2" fillId="2" borderId="69" xfId="0" applyNumberFormat="1" applyFont="1" applyFill="1" applyBorder="1" applyAlignment="1">
      <alignment horizontal="center" vertical="center"/>
    </xf>
    <xf numFmtId="1" fontId="2" fillId="2" borderId="84" xfId="0" applyNumberFormat="1" applyFont="1" applyFill="1" applyBorder="1" applyAlignment="1">
      <alignment horizontal="center" vertical="center"/>
    </xf>
    <xf numFmtId="1" fontId="2" fillId="2" borderId="70" xfId="0" applyNumberFormat="1" applyFont="1" applyFill="1" applyBorder="1" applyAlignment="1">
      <alignment horizontal="center" vertical="center"/>
    </xf>
    <xf numFmtId="1" fontId="2" fillId="2" borderId="85" xfId="0" applyNumberFormat="1" applyFont="1" applyFill="1" applyBorder="1" applyAlignment="1">
      <alignment horizontal="center" vertical="center"/>
    </xf>
    <xf numFmtId="1" fontId="2" fillId="2" borderId="86" xfId="0" applyNumberFormat="1" applyFont="1" applyFill="1" applyBorder="1" applyAlignment="1">
      <alignment horizontal="center" vertical="center"/>
    </xf>
    <xf numFmtId="1" fontId="2" fillId="2" borderId="87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2" fillId="8" borderId="90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2" fillId="9" borderId="91" xfId="0" applyFont="1" applyFill="1" applyBorder="1" applyAlignment="1">
      <alignment horizontal="center" vertical="center"/>
    </xf>
    <xf numFmtId="0" fontId="2" fillId="10" borderId="92" xfId="0" applyFont="1" applyFill="1" applyBorder="1" applyAlignment="1">
      <alignment horizontal="center" vertical="center"/>
    </xf>
    <xf numFmtId="1" fontId="2" fillId="0" borderId="93" xfId="0" applyNumberFormat="1" applyFont="1" applyBorder="1" applyAlignment="1">
      <alignment horizontal="center" vertical="center"/>
    </xf>
    <xf numFmtId="1" fontId="2" fillId="0" borderId="94" xfId="0" applyNumberFormat="1" applyFont="1" applyBorder="1" applyAlignment="1">
      <alignment horizontal="center" vertical="center"/>
    </xf>
    <xf numFmtId="1" fontId="2" fillId="0" borderId="95" xfId="0" applyNumberFormat="1" applyFont="1" applyBorder="1" applyAlignment="1">
      <alignment horizontal="center" vertical="center"/>
    </xf>
    <xf numFmtId="1" fontId="2" fillId="0" borderId="92" xfId="0" applyNumberFormat="1" applyFont="1" applyBorder="1" applyAlignment="1">
      <alignment horizontal="center" vertical="center"/>
    </xf>
    <xf numFmtId="1" fontId="2" fillId="0" borderId="96" xfId="0" applyNumberFormat="1" applyFont="1" applyBorder="1" applyAlignment="1">
      <alignment horizontal="center" vertical="center"/>
    </xf>
    <xf numFmtId="1" fontId="2" fillId="0" borderId="97" xfId="0" applyNumberFormat="1" applyFont="1" applyBorder="1" applyAlignment="1">
      <alignment horizontal="center" vertical="center"/>
    </xf>
    <xf numFmtId="1" fontId="2" fillId="0" borderId="98" xfId="0" applyNumberFormat="1" applyFont="1" applyBorder="1" applyAlignment="1">
      <alignment horizontal="center" vertical="center"/>
    </xf>
    <xf numFmtId="1" fontId="2" fillId="0" borderId="57" xfId="0" applyNumberFormat="1" applyFont="1" applyBorder="1" applyAlignment="1">
      <alignment horizontal="center" vertical="center"/>
    </xf>
    <xf numFmtId="1" fontId="2" fillId="0" borderId="99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03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12" borderId="13" xfId="0" applyNumberFormat="1" applyFont="1" applyFill="1" applyBorder="1" applyAlignment="1">
      <alignment horizontal="center" vertical="center"/>
    </xf>
    <xf numFmtId="1" fontId="1" fillId="2" borderId="104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4" fontId="9" fillId="0" borderId="103" xfId="0" applyNumberFormat="1" applyFont="1" applyBorder="1" applyAlignment="1">
      <alignment vertical="center"/>
    </xf>
    <xf numFmtId="14" fontId="9" fillId="0" borderId="3" xfId="0" applyNumberFormat="1" applyFont="1" applyBorder="1" applyAlignment="1">
      <alignment vertical="center"/>
    </xf>
    <xf numFmtId="14" fontId="9" fillId="0" borderId="24" xfId="0" applyNumberFormat="1" applyFont="1" applyBorder="1" applyAlignment="1">
      <alignment vertical="center"/>
    </xf>
    <xf numFmtId="49" fontId="4" fillId="0" borderId="93" xfId="0" applyNumberFormat="1" applyFont="1" applyBorder="1" applyAlignment="1">
      <alignment horizontal="center" vertical="center" wrapText="1"/>
    </xf>
    <xf numFmtId="49" fontId="4" fillId="0" borderId="96" xfId="0" applyNumberFormat="1" applyFont="1" applyBorder="1" applyAlignment="1">
      <alignment horizontal="center" vertical="center" wrapText="1"/>
    </xf>
    <xf numFmtId="49" fontId="4" fillId="0" borderId="114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0" borderId="115" xfId="0" applyFont="1" applyBorder="1" applyAlignment="1">
      <alignment horizontal="center" vertical="center"/>
    </xf>
    <xf numFmtId="0" fontId="2" fillId="0" borderId="89" xfId="0" applyFont="1" applyBorder="1" applyAlignment="1">
      <alignment horizontal="left" vertical="center"/>
    </xf>
    <xf numFmtId="0" fontId="6" fillId="3" borderId="89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10" borderId="42" xfId="0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5" fillId="0" borderId="116" xfId="0" applyFont="1" applyBorder="1" applyAlignment="1">
      <alignment horizontal="left" vertical="center"/>
    </xf>
    <xf numFmtId="0" fontId="6" fillId="2" borderId="117" xfId="0" applyFont="1" applyFill="1" applyBorder="1" applyAlignment="1">
      <alignment vertical="center"/>
    </xf>
    <xf numFmtId="0" fontId="6" fillId="0" borderId="117" xfId="0" applyFont="1" applyBorder="1" applyAlignment="1">
      <alignment vertical="center"/>
    </xf>
    <xf numFmtId="0" fontId="5" fillId="0" borderId="1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0" fontId="6" fillId="2" borderId="45" xfId="0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5" fillId="0" borderId="119" xfId="0" applyFont="1" applyBorder="1" applyAlignment="1">
      <alignment horizontal="left" vertical="center"/>
    </xf>
    <xf numFmtId="0" fontId="6" fillId="2" borderId="100" xfId="0" applyFont="1" applyFill="1" applyBorder="1" applyAlignment="1">
      <alignment vertical="center"/>
    </xf>
    <xf numFmtId="0" fontId="6" fillId="0" borderId="100" xfId="0" applyFont="1" applyBorder="1" applyAlignment="1">
      <alignment vertical="center"/>
    </xf>
    <xf numFmtId="0" fontId="5" fillId="0" borderId="12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6" fillId="3" borderId="40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9" borderId="122" xfId="0" applyFont="1" applyFill="1" applyBorder="1" applyAlignment="1">
      <alignment horizontal="center" vertical="center"/>
    </xf>
    <xf numFmtId="0" fontId="4" fillId="10" borderId="123" xfId="0" applyFont="1" applyFill="1" applyBorder="1" applyAlignment="1">
      <alignment horizontal="center" vertical="center"/>
    </xf>
    <xf numFmtId="0" fontId="4" fillId="12" borderId="123" xfId="0" applyFont="1" applyFill="1" applyBorder="1" applyAlignment="1">
      <alignment horizontal="center" vertical="center"/>
    </xf>
    <xf numFmtId="0" fontId="4" fillId="2" borderId="124" xfId="0" applyFont="1" applyFill="1" applyBorder="1" applyAlignment="1">
      <alignment horizontal="center" vertical="center"/>
    </xf>
    <xf numFmtId="0" fontId="4" fillId="9" borderId="91" xfId="0" applyFont="1" applyFill="1" applyBorder="1" applyAlignment="1">
      <alignment horizontal="center" vertical="center"/>
    </xf>
    <xf numFmtId="0" fontId="4" fillId="10" borderId="95" xfId="0" applyFont="1" applyFill="1" applyBorder="1" applyAlignment="1">
      <alignment horizontal="center" vertical="center"/>
    </xf>
    <xf numFmtId="1" fontId="4" fillId="12" borderId="95" xfId="0" applyNumberFormat="1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" fontId="1" fillId="2" borderId="47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" fontId="1" fillId="2" borderId="38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1" fontId="1" fillId="2" borderId="47" xfId="0" applyNumberFormat="1" applyFont="1" applyFill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" fillId="3" borderId="10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13" borderId="102" xfId="0" applyFont="1" applyFill="1" applyBorder="1" applyAlignment="1">
      <alignment horizontal="center" vertical="center"/>
    </xf>
    <xf numFmtId="0" fontId="1" fillId="13" borderId="105" xfId="0" applyFont="1" applyFill="1" applyBorder="1" applyAlignment="1">
      <alignment horizontal="center" vertical="center"/>
    </xf>
    <xf numFmtId="0" fontId="1" fillId="13" borderId="111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47" xfId="0" applyFont="1" applyFill="1" applyBorder="1" applyAlignment="1">
      <alignment horizontal="center" vertical="center"/>
    </xf>
    <xf numFmtId="0" fontId="1" fillId="14" borderId="63" xfId="0" applyFont="1" applyFill="1" applyBorder="1" applyAlignment="1">
      <alignment horizontal="center" vertical="center"/>
    </xf>
    <xf numFmtId="1" fontId="1" fillId="0" borderId="106" xfId="0" applyNumberFormat="1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1" fontId="1" fillId="0" borderId="109" xfId="0" applyNumberFormat="1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 textRotation="90" wrapText="1"/>
    </xf>
    <xf numFmtId="0" fontId="4" fillId="3" borderId="90" xfId="0" applyFont="1" applyFill="1" applyBorder="1" applyAlignment="1">
      <alignment horizontal="center" vertical="center" textRotation="90" wrapText="1"/>
    </xf>
    <xf numFmtId="49" fontId="4" fillId="0" borderId="10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6" fillId="10" borderId="101" xfId="0" applyNumberFormat="1" applyFont="1" applyFill="1" applyBorder="1" applyAlignment="1">
      <alignment horizontal="center" vertical="center" textRotation="90" wrapText="1"/>
    </xf>
    <xf numFmtId="49" fontId="6" fillId="10" borderId="113" xfId="0" applyNumberFormat="1" applyFont="1" applyFill="1" applyBorder="1" applyAlignment="1">
      <alignment horizontal="center" vertical="center" textRotation="90" wrapText="1"/>
    </xf>
    <xf numFmtId="0" fontId="6" fillId="5" borderId="112" xfId="0" applyFont="1" applyFill="1" applyBorder="1" applyAlignment="1">
      <alignment horizontal="center" vertical="center" wrapText="1"/>
    </xf>
    <xf numFmtId="0" fontId="6" fillId="5" borderId="9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B1EC-AB14-4A2F-867E-3496997DAD74}">
  <sheetPr>
    <pageSetUpPr fitToPage="1"/>
  </sheetPr>
  <dimension ref="A1:V47"/>
  <sheetViews>
    <sheetView tabSelected="1" topLeftCell="A22" zoomScale="60" zoomScaleNormal="60" workbookViewId="0">
      <selection activeCell="AA7" sqref="AA7"/>
    </sheetView>
  </sheetViews>
  <sheetFormatPr defaultColWidth="9.140625" defaultRowHeight="20.25" x14ac:dyDescent="0.3"/>
  <cols>
    <col min="1" max="1" width="6.42578125" style="261" customWidth="1"/>
    <col min="2" max="2" width="73.85546875" style="263" customWidth="1"/>
    <col min="3" max="3" width="14.85546875" style="262" customWidth="1"/>
    <col min="4" max="5" width="11.7109375" style="262" customWidth="1"/>
    <col min="6" max="16" width="12.7109375" style="262" customWidth="1"/>
    <col min="17" max="18" width="13.28515625" style="262" customWidth="1"/>
    <col min="19" max="19" width="14.140625" style="9" customWidth="1"/>
    <col min="20" max="20" width="15" style="9" customWidth="1"/>
    <col min="21" max="16384" width="9.140625" style="6"/>
  </cols>
  <sheetData>
    <row r="1" spans="1:22" s="3" customFormat="1" x14ac:dyDescent="0.3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2" ht="21" thickBot="1" x14ac:dyDescent="0.3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13" customFormat="1" ht="29.45" customHeight="1" thickBot="1" x14ac:dyDescent="0.35">
      <c r="A4" s="7"/>
      <c r="B4" s="8"/>
      <c r="C4" s="9"/>
      <c r="D4" s="9"/>
      <c r="E4" s="9"/>
      <c r="F4" s="10"/>
      <c r="G4" s="11"/>
      <c r="H4" s="11"/>
      <c r="I4" s="11"/>
      <c r="J4" s="11"/>
      <c r="K4" s="11" t="s">
        <v>0</v>
      </c>
      <c r="L4" s="11"/>
      <c r="M4" s="11"/>
      <c r="N4" s="11"/>
      <c r="O4" s="11"/>
      <c r="P4" s="11"/>
      <c r="Q4" s="12"/>
      <c r="R4" s="11"/>
      <c r="S4" s="265">
        <v>43831</v>
      </c>
      <c r="T4" s="266"/>
    </row>
    <row r="5" spans="1:22" s="13" customFormat="1" ht="110.25" customHeight="1" thickBot="1" x14ac:dyDescent="0.3">
      <c r="A5" s="14" t="s">
        <v>1</v>
      </c>
      <c r="B5" s="15" t="s">
        <v>2</v>
      </c>
      <c r="C5" s="16" t="s">
        <v>3</v>
      </c>
      <c r="D5" s="17" t="s">
        <v>4</v>
      </c>
      <c r="E5" s="18" t="s">
        <v>5</v>
      </c>
      <c r="F5" s="19">
        <v>1</v>
      </c>
      <c r="G5" s="20">
        <v>2</v>
      </c>
      <c r="H5" s="20">
        <v>3</v>
      </c>
      <c r="I5" s="21">
        <v>4</v>
      </c>
      <c r="J5" s="19">
        <v>5</v>
      </c>
      <c r="K5" s="20">
        <v>6</v>
      </c>
      <c r="L5" s="20">
        <v>7</v>
      </c>
      <c r="M5" s="21">
        <v>8</v>
      </c>
      <c r="N5" s="19">
        <v>9</v>
      </c>
      <c r="O5" s="21">
        <v>10</v>
      </c>
      <c r="P5" s="22">
        <v>11</v>
      </c>
      <c r="Q5" s="23">
        <v>12</v>
      </c>
      <c r="R5" s="24" t="s">
        <v>6</v>
      </c>
      <c r="S5" s="25" t="s">
        <v>7</v>
      </c>
      <c r="T5" s="26" t="s">
        <v>8</v>
      </c>
    </row>
    <row r="6" spans="1:22" s="13" customFormat="1" ht="25.15" customHeight="1" x14ac:dyDescent="0.25">
      <c r="A6" s="27">
        <v>1</v>
      </c>
      <c r="B6" s="28" t="s">
        <v>9</v>
      </c>
      <c r="C6" s="29"/>
      <c r="D6" s="30"/>
      <c r="E6" s="31">
        <f t="shared" ref="E6:E30" si="0">D6+C6</f>
        <v>0</v>
      </c>
      <c r="F6" s="32"/>
      <c r="G6" s="33"/>
      <c r="H6" s="33"/>
      <c r="I6" s="34"/>
      <c r="J6" s="35"/>
      <c r="K6" s="33"/>
      <c r="L6" s="33"/>
      <c r="M6" s="36"/>
      <c r="N6" s="37">
        <v>91</v>
      </c>
      <c r="O6" s="38">
        <v>96</v>
      </c>
      <c r="P6" s="39">
        <v>99</v>
      </c>
      <c r="Q6" s="39">
        <v>81</v>
      </c>
      <c r="R6" s="40"/>
      <c r="S6" s="41">
        <f>Q6+P6+O6+N6+M6+L6+K6+J6+I6+H6+G6+F6</f>
        <v>367</v>
      </c>
      <c r="T6" s="42">
        <f>S6+E6</f>
        <v>367</v>
      </c>
      <c r="U6" s="191"/>
    </row>
    <row r="7" spans="1:22" s="13" customFormat="1" ht="25.15" customHeight="1" x14ac:dyDescent="0.25">
      <c r="A7" s="43">
        <v>2</v>
      </c>
      <c r="B7" s="44" t="s">
        <v>10</v>
      </c>
      <c r="C7" s="45"/>
      <c r="D7" s="46"/>
      <c r="E7" s="47">
        <f t="shared" si="0"/>
        <v>0</v>
      </c>
      <c r="F7" s="48">
        <v>17</v>
      </c>
      <c r="G7" s="49">
        <v>20</v>
      </c>
      <c r="H7" s="49">
        <v>16</v>
      </c>
      <c r="I7" s="50">
        <v>26</v>
      </c>
      <c r="J7" s="51">
        <v>20</v>
      </c>
      <c r="K7" s="49">
        <v>16</v>
      </c>
      <c r="L7" s="49">
        <v>17</v>
      </c>
      <c r="M7" s="52">
        <v>14</v>
      </c>
      <c r="N7" s="53">
        <v>23</v>
      </c>
      <c r="O7" s="54">
        <v>17</v>
      </c>
      <c r="P7" s="55">
        <v>13</v>
      </c>
      <c r="Q7" s="50">
        <v>13</v>
      </c>
      <c r="R7" s="56"/>
      <c r="S7" s="57">
        <f t="shared" ref="S7:S30" si="1">Q7+P7+O7+N7+M7+L7+K7+J7+I7+H7+G7+F7</f>
        <v>212</v>
      </c>
      <c r="T7" s="72">
        <f>S7</f>
        <v>212</v>
      </c>
      <c r="U7" s="191"/>
    </row>
    <row r="8" spans="1:22" s="13" customFormat="1" ht="25.15" customHeight="1" x14ac:dyDescent="0.25">
      <c r="A8" s="58"/>
      <c r="B8" s="59" t="s">
        <v>11</v>
      </c>
      <c r="C8" s="60">
        <f>C10+C9</f>
        <v>3</v>
      </c>
      <c r="D8" s="61">
        <f>D10+D9</f>
        <v>9</v>
      </c>
      <c r="E8" s="62">
        <f t="shared" si="0"/>
        <v>12</v>
      </c>
      <c r="F8" s="63">
        <f>F10+F9</f>
        <v>18</v>
      </c>
      <c r="G8" s="64">
        <f t="shared" ref="G8:Q8" si="2">G10+G9</f>
        <v>18</v>
      </c>
      <c r="H8" s="65">
        <f t="shared" si="2"/>
        <v>19</v>
      </c>
      <c r="I8" s="66">
        <f t="shared" si="2"/>
        <v>15</v>
      </c>
      <c r="J8" s="65">
        <f t="shared" si="2"/>
        <v>17</v>
      </c>
      <c r="K8" s="64">
        <f t="shared" si="2"/>
        <v>24</v>
      </c>
      <c r="L8" s="65">
        <f t="shared" si="2"/>
        <v>19</v>
      </c>
      <c r="M8" s="66">
        <f t="shared" si="2"/>
        <v>26</v>
      </c>
      <c r="N8" s="67">
        <f t="shared" si="2"/>
        <v>13</v>
      </c>
      <c r="O8" s="68">
        <f t="shared" si="2"/>
        <v>18</v>
      </c>
      <c r="P8" s="69">
        <f t="shared" si="2"/>
        <v>15</v>
      </c>
      <c r="Q8" s="70">
        <f t="shared" si="2"/>
        <v>13</v>
      </c>
      <c r="R8" s="71"/>
      <c r="S8" s="57">
        <f t="shared" si="1"/>
        <v>215</v>
      </c>
      <c r="T8" s="267">
        <f>S8+E8</f>
        <v>227</v>
      </c>
      <c r="U8" s="191"/>
      <c r="V8" s="74"/>
    </row>
    <row r="9" spans="1:22" s="13" customFormat="1" ht="25.15" customHeight="1" x14ac:dyDescent="0.25">
      <c r="A9" s="75">
        <v>3</v>
      </c>
      <c r="B9" s="76" t="s">
        <v>12</v>
      </c>
      <c r="C9" s="77"/>
      <c r="D9" s="78"/>
      <c r="E9" s="62">
        <f t="shared" si="0"/>
        <v>0</v>
      </c>
      <c r="F9" s="79">
        <v>12</v>
      </c>
      <c r="G9" s="80">
        <v>13</v>
      </c>
      <c r="H9" s="80">
        <v>9</v>
      </c>
      <c r="I9" s="81">
        <v>15</v>
      </c>
      <c r="J9" s="82">
        <v>11</v>
      </c>
      <c r="K9" s="80">
        <v>15</v>
      </c>
      <c r="L9" s="80">
        <v>15</v>
      </c>
      <c r="M9" s="83">
        <v>21</v>
      </c>
      <c r="N9" s="79">
        <v>13</v>
      </c>
      <c r="O9" s="81">
        <v>18</v>
      </c>
      <c r="P9" s="84">
        <v>15</v>
      </c>
      <c r="Q9" s="54">
        <v>13</v>
      </c>
      <c r="R9" s="56"/>
      <c r="S9" s="57">
        <f t="shared" si="1"/>
        <v>170</v>
      </c>
      <c r="T9" s="268"/>
      <c r="U9" s="191"/>
      <c r="V9" s="74"/>
    </row>
    <row r="10" spans="1:22" s="13" customFormat="1" ht="25.15" customHeight="1" x14ac:dyDescent="0.25">
      <c r="A10" s="75"/>
      <c r="B10" s="76" t="s">
        <v>13</v>
      </c>
      <c r="C10" s="77">
        <v>3</v>
      </c>
      <c r="D10" s="78">
        <v>9</v>
      </c>
      <c r="E10" s="62">
        <f t="shared" si="0"/>
        <v>12</v>
      </c>
      <c r="F10" s="79">
        <v>6</v>
      </c>
      <c r="G10" s="80">
        <v>5</v>
      </c>
      <c r="H10" s="80">
        <v>10</v>
      </c>
      <c r="I10" s="81">
        <v>0</v>
      </c>
      <c r="J10" s="82">
        <v>6</v>
      </c>
      <c r="K10" s="80">
        <v>9</v>
      </c>
      <c r="L10" s="80">
        <v>4</v>
      </c>
      <c r="M10" s="83">
        <v>5</v>
      </c>
      <c r="N10" s="79">
        <v>0</v>
      </c>
      <c r="O10" s="81">
        <v>0</v>
      </c>
      <c r="P10" s="84">
        <v>0</v>
      </c>
      <c r="Q10" s="54">
        <v>0</v>
      </c>
      <c r="R10" s="56"/>
      <c r="S10" s="57">
        <f t="shared" si="1"/>
        <v>45</v>
      </c>
      <c r="T10" s="269"/>
      <c r="U10" s="191"/>
      <c r="V10" s="74"/>
    </row>
    <row r="11" spans="1:22" s="13" customFormat="1" ht="25.15" customHeight="1" thickBot="1" x14ac:dyDescent="0.3">
      <c r="A11" s="87">
        <v>4</v>
      </c>
      <c r="B11" s="88" t="s">
        <v>14</v>
      </c>
      <c r="C11" s="89">
        <v>15</v>
      </c>
      <c r="D11" s="90">
        <v>60</v>
      </c>
      <c r="E11" s="91">
        <f t="shared" si="0"/>
        <v>75</v>
      </c>
      <c r="F11" s="92">
        <v>16</v>
      </c>
      <c r="G11" s="93">
        <v>26</v>
      </c>
      <c r="H11" s="93">
        <v>16</v>
      </c>
      <c r="I11" s="94">
        <v>4</v>
      </c>
      <c r="J11" s="95">
        <v>22</v>
      </c>
      <c r="K11" s="93">
        <v>18</v>
      </c>
      <c r="L11" s="93">
        <v>15</v>
      </c>
      <c r="M11" s="96">
        <v>22</v>
      </c>
      <c r="N11" s="97">
        <v>11</v>
      </c>
      <c r="O11" s="98">
        <v>13</v>
      </c>
      <c r="P11" s="99">
        <v>0</v>
      </c>
      <c r="Q11" s="100">
        <v>0</v>
      </c>
      <c r="R11" s="101"/>
      <c r="S11" s="102">
        <f t="shared" si="1"/>
        <v>163</v>
      </c>
      <c r="T11" s="179">
        <f>S11+E11</f>
        <v>238</v>
      </c>
      <c r="U11" s="191"/>
    </row>
    <row r="12" spans="1:22" s="13" customFormat="1" ht="25.15" customHeight="1" thickBot="1" x14ac:dyDescent="0.3">
      <c r="A12" s="75">
        <v>5</v>
      </c>
      <c r="B12" s="44" t="s">
        <v>15</v>
      </c>
      <c r="C12" s="77">
        <v>19</v>
      </c>
      <c r="D12" s="78"/>
      <c r="E12" s="91">
        <f t="shared" si="0"/>
        <v>19</v>
      </c>
      <c r="F12" s="103">
        <v>66</v>
      </c>
      <c r="G12" s="104">
        <v>73</v>
      </c>
      <c r="H12" s="104">
        <v>65</v>
      </c>
      <c r="I12" s="105">
        <v>62</v>
      </c>
      <c r="J12" s="106">
        <v>64</v>
      </c>
      <c r="K12" s="104">
        <v>61</v>
      </c>
      <c r="L12" s="104">
        <v>62</v>
      </c>
      <c r="M12" s="107">
        <v>56</v>
      </c>
      <c r="N12" s="106"/>
      <c r="O12" s="108"/>
      <c r="P12" s="55"/>
      <c r="Q12" s="50"/>
      <c r="R12" s="109"/>
      <c r="S12" s="110">
        <f t="shared" si="1"/>
        <v>509</v>
      </c>
      <c r="T12" s="111">
        <f>E12+S12</f>
        <v>528</v>
      </c>
      <c r="U12" s="191"/>
    </row>
    <row r="13" spans="1:22" s="13" customFormat="1" ht="25.15" customHeight="1" x14ac:dyDescent="0.25">
      <c r="A13" s="112">
        <v>6</v>
      </c>
      <c r="B13" s="44" t="s">
        <v>16</v>
      </c>
      <c r="C13" s="77"/>
      <c r="D13" s="78"/>
      <c r="E13" s="62">
        <f t="shared" si="0"/>
        <v>0</v>
      </c>
      <c r="F13" s="113">
        <v>28</v>
      </c>
      <c r="G13" s="114">
        <v>26</v>
      </c>
      <c r="H13" s="114">
        <v>26</v>
      </c>
      <c r="I13" s="115">
        <v>23</v>
      </c>
      <c r="J13" s="116">
        <v>21</v>
      </c>
      <c r="K13" s="114">
        <v>31</v>
      </c>
      <c r="L13" s="114">
        <v>35</v>
      </c>
      <c r="M13" s="117">
        <v>26</v>
      </c>
      <c r="N13" s="53"/>
      <c r="O13" s="118"/>
      <c r="P13" s="84"/>
      <c r="Q13" s="54"/>
      <c r="R13" s="56"/>
      <c r="S13" s="57">
        <f t="shared" si="1"/>
        <v>216</v>
      </c>
      <c r="T13" s="85">
        <f>S13+E13</f>
        <v>216</v>
      </c>
      <c r="U13" s="191"/>
    </row>
    <row r="14" spans="1:22" s="13" customFormat="1" ht="25.15" customHeight="1" x14ac:dyDescent="0.25">
      <c r="A14" s="270">
        <v>7</v>
      </c>
      <c r="B14" s="59" t="s">
        <v>17</v>
      </c>
      <c r="C14" s="119">
        <v>24</v>
      </c>
      <c r="D14" s="120">
        <v>50</v>
      </c>
      <c r="E14" s="62">
        <f t="shared" si="0"/>
        <v>74</v>
      </c>
      <c r="F14" s="121">
        <v>42</v>
      </c>
      <c r="G14" s="122">
        <v>38</v>
      </c>
      <c r="H14" s="122">
        <v>36</v>
      </c>
      <c r="I14" s="123">
        <v>43</v>
      </c>
      <c r="J14" s="113">
        <v>40</v>
      </c>
      <c r="K14" s="122">
        <v>41</v>
      </c>
      <c r="L14" s="122">
        <v>44</v>
      </c>
      <c r="M14" s="124">
        <v>40</v>
      </c>
      <c r="N14" s="125"/>
      <c r="O14" s="126"/>
      <c r="P14" s="127"/>
      <c r="Q14" s="128"/>
      <c r="R14" s="56"/>
      <c r="S14" s="57">
        <f>R14+Q14+P14+O14+N14+M14+L14+K14+J14+I14+H14+G14+F14</f>
        <v>324</v>
      </c>
      <c r="T14" s="267">
        <f>S14+S15+S16+S17+E14+E15+E16+E17</f>
        <v>429</v>
      </c>
      <c r="U14" s="191"/>
    </row>
    <row r="15" spans="1:22" s="13" customFormat="1" ht="25.15" customHeight="1" x14ac:dyDescent="0.25">
      <c r="A15" s="271"/>
      <c r="B15" s="129">
        <v>19</v>
      </c>
      <c r="C15" s="130"/>
      <c r="D15" s="131"/>
      <c r="E15" s="62">
        <f t="shared" si="0"/>
        <v>0</v>
      </c>
      <c r="F15" s="132"/>
      <c r="G15" s="133">
        <v>2</v>
      </c>
      <c r="H15" s="133">
        <v>2</v>
      </c>
      <c r="I15" s="134">
        <v>2</v>
      </c>
      <c r="J15" s="132">
        <v>2</v>
      </c>
      <c r="K15" s="133">
        <v>5</v>
      </c>
      <c r="L15" s="133">
        <v>3</v>
      </c>
      <c r="M15" s="135">
        <v>2</v>
      </c>
      <c r="N15" s="136">
        <v>1</v>
      </c>
      <c r="O15" s="137">
        <v>3</v>
      </c>
      <c r="P15" s="138"/>
      <c r="Q15" s="139"/>
      <c r="R15" s="56"/>
      <c r="S15" s="57">
        <f t="shared" ref="S15:S16" si="3">R15+Q15+P15+O15+N15+M15+L15+K15+J15+I15+H15+G15+F15</f>
        <v>22</v>
      </c>
      <c r="T15" s="272"/>
      <c r="U15" s="191"/>
    </row>
    <row r="16" spans="1:22" s="13" customFormat="1" ht="25.15" customHeight="1" x14ac:dyDescent="0.25">
      <c r="A16" s="271"/>
      <c r="B16" s="140" t="s">
        <v>18</v>
      </c>
      <c r="C16" s="60"/>
      <c r="D16" s="61"/>
      <c r="E16" s="141">
        <f t="shared" si="0"/>
        <v>0</v>
      </c>
      <c r="F16" s="53"/>
      <c r="G16" s="142">
        <v>1</v>
      </c>
      <c r="H16" s="142">
        <v>1</v>
      </c>
      <c r="I16" s="54"/>
      <c r="J16" s="53">
        <v>1</v>
      </c>
      <c r="K16" s="142">
        <v>1</v>
      </c>
      <c r="L16" s="142"/>
      <c r="M16" s="143">
        <v>1</v>
      </c>
      <c r="N16" s="53">
        <v>2</v>
      </c>
      <c r="O16" s="118">
        <v>1</v>
      </c>
      <c r="P16" s="84"/>
      <c r="Q16" s="54"/>
      <c r="R16" s="56"/>
      <c r="S16" s="57">
        <f t="shared" si="3"/>
        <v>8</v>
      </c>
      <c r="T16" s="272"/>
      <c r="U16" s="191"/>
    </row>
    <row r="17" spans="1:21" s="13" customFormat="1" ht="25.15" customHeight="1" x14ac:dyDescent="0.25">
      <c r="A17" s="75"/>
      <c r="B17" s="140" t="s">
        <v>19</v>
      </c>
      <c r="C17" s="144"/>
      <c r="D17" s="61"/>
      <c r="E17" s="141">
        <f t="shared" si="0"/>
        <v>0</v>
      </c>
      <c r="F17" s="53"/>
      <c r="G17" s="142"/>
      <c r="H17" s="142"/>
      <c r="I17" s="54"/>
      <c r="J17" s="53"/>
      <c r="K17" s="142"/>
      <c r="L17" s="142"/>
      <c r="M17" s="143"/>
      <c r="N17" s="53"/>
      <c r="O17" s="118"/>
      <c r="P17" s="84"/>
      <c r="Q17" s="54"/>
      <c r="R17" s="56">
        <v>1</v>
      </c>
      <c r="S17" s="57">
        <f>R17+Q17+P17+O17+N17+M17+L17+K17+J17+I17+H17+G17+F17</f>
        <v>1</v>
      </c>
      <c r="T17" s="264"/>
      <c r="U17" s="191"/>
    </row>
    <row r="18" spans="1:21" s="13" customFormat="1" ht="25.15" customHeight="1" x14ac:dyDescent="0.25">
      <c r="A18" s="270">
        <v>8</v>
      </c>
      <c r="B18" s="140" t="s">
        <v>20</v>
      </c>
      <c r="C18" s="144">
        <f>C19+C20+C21</f>
        <v>45</v>
      </c>
      <c r="D18" s="61">
        <f>D19+D20+D21</f>
        <v>130</v>
      </c>
      <c r="E18" s="145">
        <f t="shared" si="0"/>
        <v>175</v>
      </c>
      <c r="F18" s="67">
        <f>F19+F20+F21</f>
        <v>41</v>
      </c>
      <c r="G18" s="64">
        <f t="shared" ref="G18:Q18" si="4">G19+G20+G21</f>
        <v>39</v>
      </c>
      <c r="H18" s="64">
        <f t="shared" si="4"/>
        <v>34</v>
      </c>
      <c r="I18" s="66">
        <f t="shared" si="4"/>
        <v>29</v>
      </c>
      <c r="J18" s="67">
        <f t="shared" si="4"/>
        <v>30</v>
      </c>
      <c r="K18" s="64">
        <f t="shared" si="4"/>
        <v>34</v>
      </c>
      <c r="L18" s="64">
        <f t="shared" si="4"/>
        <v>30</v>
      </c>
      <c r="M18" s="146">
        <f t="shared" si="4"/>
        <v>27</v>
      </c>
      <c r="N18" s="67">
        <f t="shared" si="4"/>
        <v>8</v>
      </c>
      <c r="O18" s="147">
        <f t="shared" si="4"/>
        <v>10</v>
      </c>
      <c r="P18" s="69">
        <f t="shared" si="4"/>
        <v>0</v>
      </c>
      <c r="Q18" s="66">
        <f t="shared" si="4"/>
        <v>0</v>
      </c>
      <c r="R18" s="148"/>
      <c r="S18" s="73">
        <f t="shared" si="1"/>
        <v>282</v>
      </c>
      <c r="T18" s="267">
        <f>S18+E18</f>
        <v>457</v>
      </c>
      <c r="U18" s="191"/>
    </row>
    <row r="19" spans="1:21" s="13" customFormat="1" ht="25.15" customHeight="1" x14ac:dyDescent="0.25">
      <c r="A19" s="271"/>
      <c r="B19" s="149" t="s">
        <v>21</v>
      </c>
      <c r="C19" s="60">
        <v>18</v>
      </c>
      <c r="D19" s="61">
        <v>57</v>
      </c>
      <c r="E19" s="145">
        <f t="shared" si="0"/>
        <v>75</v>
      </c>
      <c r="F19" s="53">
        <v>17</v>
      </c>
      <c r="G19" s="142">
        <v>16</v>
      </c>
      <c r="H19" s="142">
        <v>16</v>
      </c>
      <c r="I19" s="54">
        <v>17</v>
      </c>
      <c r="J19" s="53">
        <v>17</v>
      </c>
      <c r="K19" s="142">
        <v>18</v>
      </c>
      <c r="L19" s="142">
        <v>11</v>
      </c>
      <c r="M19" s="143">
        <v>12</v>
      </c>
      <c r="N19" s="53"/>
      <c r="O19" s="118"/>
      <c r="P19" s="84"/>
      <c r="Q19" s="54"/>
      <c r="R19" s="56"/>
      <c r="S19" s="57">
        <f t="shared" si="1"/>
        <v>124</v>
      </c>
      <c r="T19" s="272"/>
      <c r="U19" s="191"/>
    </row>
    <row r="20" spans="1:21" s="13" customFormat="1" ht="25.15" customHeight="1" x14ac:dyDescent="0.25">
      <c r="A20" s="271"/>
      <c r="B20" s="149" t="s">
        <v>22</v>
      </c>
      <c r="C20" s="60">
        <v>19</v>
      </c>
      <c r="D20" s="61">
        <v>48</v>
      </c>
      <c r="E20" s="145">
        <f t="shared" si="0"/>
        <v>67</v>
      </c>
      <c r="F20" s="53">
        <v>20</v>
      </c>
      <c r="G20" s="142">
        <v>15</v>
      </c>
      <c r="H20" s="142">
        <v>10</v>
      </c>
      <c r="I20" s="54">
        <v>12</v>
      </c>
      <c r="J20" s="53">
        <v>13</v>
      </c>
      <c r="K20" s="142">
        <v>16</v>
      </c>
      <c r="L20" s="142">
        <v>19</v>
      </c>
      <c r="M20" s="143">
        <v>15</v>
      </c>
      <c r="N20" s="53">
        <v>8</v>
      </c>
      <c r="O20" s="118">
        <v>10</v>
      </c>
      <c r="P20" s="84"/>
      <c r="Q20" s="54"/>
      <c r="R20" s="56"/>
      <c r="S20" s="57">
        <f t="shared" si="1"/>
        <v>138</v>
      </c>
      <c r="T20" s="272"/>
      <c r="U20" s="191"/>
    </row>
    <row r="21" spans="1:21" s="13" customFormat="1" ht="25.15" customHeight="1" x14ac:dyDescent="0.25">
      <c r="A21" s="271"/>
      <c r="B21" s="149" t="s">
        <v>23</v>
      </c>
      <c r="C21" s="60">
        <v>8</v>
      </c>
      <c r="D21" s="61">
        <v>25</v>
      </c>
      <c r="E21" s="145">
        <f t="shared" si="0"/>
        <v>33</v>
      </c>
      <c r="F21" s="53">
        <v>4</v>
      </c>
      <c r="G21" s="142">
        <v>8</v>
      </c>
      <c r="H21" s="142">
        <v>8</v>
      </c>
      <c r="I21" s="54"/>
      <c r="J21" s="53"/>
      <c r="K21" s="142"/>
      <c r="L21" s="142"/>
      <c r="M21" s="143"/>
      <c r="N21" s="53"/>
      <c r="O21" s="118"/>
      <c r="P21" s="84"/>
      <c r="Q21" s="54"/>
      <c r="R21" s="56"/>
      <c r="S21" s="57">
        <f t="shared" si="1"/>
        <v>20</v>
      </c>
      <c r="T21" s="272"/>
      <c r="U21" s="191"/>
    </row>
    <row r="22" spans="1:21" s="13" customFormat="1" ht="25.15" customHeight="1" x14ac:dyDescent="0.25">
      <c r="A22" s="112">
        <v>9</v>
      </c>
      <c r="B22" s="44" t="s">
        <v>24</v>
      </c>
      <c r="C22" s="77">
        <v>4</v>
      </c>
      <c r="D22" s="78">
        <v>20</v>
      </c>
      <c r="E22" s="47">
        <f t="shared" si="0"/>
        <v>24</v>
      </c>
      <c r="F22" s="113">
        <v>8</v>
      </c>
      <c r="G22" s="122">
        <v>8</v>
      </c>
      <c r="H22" s="122">
        <v>6</v>
      </c>
      <c r="I22" s="123">
        <v>9</v>
      </c>
      <c r="J22" s="113">
        <v>5</v>
      </c>
      <c r="K22" s="122">
        <v>6</v>
      </c>
      <c r="L22" s="122">
        <v>8</v>
      </c>
      <c r="M22" s="124">
        <v>11</v>
      </c>
      <c r="N22" s="125"/>
      <c r="O22" s="126">
        <v>14</v>
      </c>
      <c r="P22" s="127"/>
      <c r="Q22" s="128"/>
      <c r="R22" s="56"/>
      <c r="S22" s="110">
        <f t="shared" si="1"/>
        <v>75</v>
      </c>
      <c r="T22" s="85">
        <f>S22+E22</f>
        <v>99</v>
      </c>
      <c r="U22" s="191"/>
    </row>
    <row r="23" spans="1:21" s="13" customFormat="1" ht="25.15" customHeight="1" x14ac:dyDescent="0.25">
      <c r="A23" s="112">
        <v>10</v>
      </c>
      <c r="B23" s="44" t="s">
        <v>25</v>
      </c>
      <c r="C23" s="77">
        <v>7</v>
      </c>
      <c r="D23" s="78">
        <v>15</v>
      </c>
      <c r="E23" s="47">
        <f t="shared" si="0"/>
        <v>22</v>
      </c>
      <c r="F23" s="113">
        <v>13</v>
      </c>
      <c r="G23" s="122">
        <v>9</v>
      </c>
      <c r="H23" s="122">
        <v>9</v>
      </c>
      <c r="I23" s="123">
        <v>6</v>
      </c>
      <c r="J23" s="113">
        <v>8</v>
      </c>
      <c r="K23" s="122">
        <v>7</v>
      </c>
      <c r="L23" s="122">
        <v>8</v>
      </c>
      <c r="M23" s="124">
        <v>8</v>
      </c>
      <c r="N23" s="125">
        <v>10</v>
      </c>
      <c r="O23" s="126">
        <v>12</v>
      </c>
      <c r="P23" s="127"/>
      <c r="Q23" s="128"/>
      <c r="R23" s="56"/>
      <c r="S23" s="110">
        <f t="shared" si="1"/>
        <v>90</v>
      </c>
      <c r="T23" s="86">
        <f>S23+E23</f>
        <v>112</v>
      </c>
      <c r="U23" s="191"/>
    </row>
    <row r="24" spans="1:21" s="13" customFormat="1" ht="25.15" customHeight="1" x14ac:dyDescent="0.25">
      <c r="A24" s="43">
        <v>11</v>
      </c>
      <c r="B24" s="59" t="s">
        <v>26</v>
      </c>
      <c r="C24" s="119">
        <v>32</v>
      </c>
      <c r="D24" s="120">
        <v>84</v>
      </c>
      <c r="E24" s="62">
        <f>D24+C24</f>
        <v>116</v>
      </c>
      <c r="F24" s="121">
        <v>41</v>
      </c>
      <c r="G24" s="150">
        <v>48</v>
      </c>
      <c r="H24" s="150">
        <v>39</v>
      </c>
      <c r="I24" s="151">
        <v>37</v>
      </c>
      <c r="J24" s="121">
        <v>48</v>
      </c>
      <c r="K24" s="150">
        <v>25</v>
      </c>
      <c r="L24" s="150">
        <v>25</v>
      </c>
      <c r="M24" s="152">
        <v>19</v>
      </c>
      <c r="N24" s="153"/>
      <c r="O24" s="154"/>
      <c r="P24" s="155"/>
      <c r="Q24" s="156"/>
      <c r="R24" s="56"/>
      <c r="S24" s="57">
        <f t="shared" si="1"/>
        <v>282</v>
      </c>
      <c r="T24" s="72">
        <f>E24+S24</f>
        <v>398</v>
      </c>
      <c r="U24" s="191"/>
    </row>
    <row r="25" spans="1:21" s="13" customFormat="1" ht="25.15" customHeight="1" x14ac:dyDescent="0.25">
      <c r="A25" s="157">
        <v>12</v>
      </c>
      <c r="B25" s="59" t="s">
        <v>27</v>
      </c>
      <c r="C25" s="119">
        <v>19</v>
      </c>
      <c r="D25" s="120"/>
      <c r="E25" s="62">
        <f>D25+C25</f>
        <v>19</v>
      </c>
      <c r="F25" s="121">
        <v>13</v>
      </c>
      <c r="G25" s="150">
        <v>12</v>
      </c>
      <c r="H25" s="150">
        <v>12</v>
      </c>
      <c r="I25" s="151">
        <v>14</v>
      </c>
      <c r="J25" s="121">
        <v>12</v>
      </c>
      <c r="K25" s="150">
        <v>12</v>
      </c>
      <c r="L25" s="150">
        <v>11</v>
      </c>
      <c r="M25" s="152">
        <v>8</v>
      </c>
      <c r="N25" s="153"/>
      <c r="O25" s="154"/>
      <c r="P25" s="155"/>
      <c r="Q25" s="156"/>
      <c r="R25" s="56"/>
      <c r="S25" s="57">
        <f t="shared" si="1"/>
        <v>94</v>
      </c>
      <c r="T25" s="85">
        <f t="shared" ref="T25:T30" si="5">S25+E25</f>
        <v>113</v>
      </c>
      <c r="U25" s="191"/>
    </row>
    <row r="26" spans="1:21" s="13" customFormat="1" ht="25.15" customHeight="1" x14ac:dyDescent="0.25">
      <c r="A26" s="157">
        <v>13</v>
      </c>
      <c r="B26" s="59" t="s">
        <v>28</v>
      </c>
      <c r="C26" s="119">
        <v>6</v>
      </c>
      <c r="D26" s="120">
        <v>10</v>
      </c>
      <c r="E26" s="62">
        <f t="shared" si="0"/>
        <v>16</v>
      </c>
      <c r="F26" s="158">
        <v>6</v>
      </c>
      <c r="G26" s="159">
        <v>4</v>
      </c>
      <c r="H26" s="159">
        <v>8</v>
      </c>
      <c r="I26" s="160">
        <v>7</v>
      </c>
      <c r="J26" s="158">
        <v>9</v>
      </c>
      <c r="K26" s="159">
        <v>5</v>
      </c>
      <c r="L26" s="159">
        <v>5</v>
      </c>
      <c r="M26" s="161">
        <v>8</v>
      </c>
      <c r="N26" s="162"/>
      <c r="O26" s="163"/>
      <c r="P26" s="155"/>
      <c r="Q26" s="156"/>
      <c r="R26" s="56"/>
      <c r="S26" s="57">
        <f t="shared" si="1"/>
        <v>52</v>
      </c>
      <c r="T26" s="85">
        <f t="shared" si="5"/>
        <v>68</v>
      </c>
      <c r="U26" s="191"/>
    </row>
    <row r="27" spans="1:21" s="13" customFormat="1" ht="25.15" customHeight="1" x14ac:dyDescent="0.25">
      <c r="A27" s="157">
        <v>14</v>
      </c>
      <c r="B27" s="59" t="s">
        <v>29</v>
      </c>
      <c r="C27" s="119">
        <v>4</v>
      </c>
      <c r="D27" s="120">
        <v>18</v>
      </c>
      <c r="E27" s="62">
        <f t="shared" si="0"/>
        <v>22</v>
      </c>
      <c r="F27" s="121">
        <v>6</v>
      </c>
      <c r="G27" s="150">
        <v>6</v>
      </c>
      <c r="H27" s="150">
        <v>9</v>
      </c>
      <c r="I27" s="151">
        <v>3</v>
      </c>
      <c r="J27" s="121">
        <v>5</v>
      </c>
      <c r="K27" s="150">
        <v>9</v>
      </c>
      <c r="L27" s="150">
        <v>2</v>
      </c>
      <c r="M27" s="152">
        <v>3</v>
      </c>
      <c r="N27" s="153"/>
      <c r="O27" s="163">
        <v>6</v>
      </c>
      <c r="P27" s="155"/>
      <c r="Q27" s="156"/>
      <c r="R27" s="56"/>
      <c r="S27" s="57">
        <f t="shared" si="1"/>
        <v>49</v>
      </c>
      <c r="T27" s="72">
        <f>S27+E27</f>
        <v>71</v>
      </c>
      <c r="U27" s="191"/>
    </row>
    <row r="28" spans="1:21" s="13" customFormat="1" ht="25.15" customHeight="1" x14ac:dyDescent="0.25">
      <c r="A28" s="157">
        <v>15</v>
      </c>
      <c r="B28" s="59" t="s">
        <v>30</v>
      </c>
      <c r="C28" s="119">
        <v>7</v>
      </c>
      <c r="D28" s="120">
        <v>19</v>
      </c>
      <c r="E28" s="62">
        <f t="shared" si="0"/>
        <v>26</v>
      </c>
      <c r="F28" s="121">
        <v>6</v>
      </c>
      <c r="G28" s="150">
        <v>7</v>
      </c>
      <c r="H28" s="150">
        <v>4</v>
      </c>
      <c r="I28" s="151">
        <v>8</v>
      </c>
      <c r="J28" s="121">
        <v>9</v>
      </c>
      <c r="K28" s="150">
        <v>7</v>
      </c>
      <c r="L28" s="150">
        <v>9</v>
      </c>
      <c r="M28" s="152">
        <v>6</v>
      </c>
      <c r="N28" s="153"/>
      <c r="O28" s="154">
        <v>5</v>
      </c>
      <c r="P28" s="155"/>
      <c r="Q28" s="156"/>
      <c r="R28" s="56"/>
      <c r="S28" s="57">
        <f t="shared" si="1"/>
        <v>61</v>
      </c>
      <c r="T28" s="85">
        <f t="shared" si="5"/>
        <v>87</v>
      </c>
      <c r="U28" s="191"/>
    </row>
    <row r="29" spans="1:21" s="13" customFormat="1" ht="25.15" customHeight="1" x14ac:dyDescent="0.25">
      <c r="A29" s="157">
        <v>16</v>
      </c>
      <c r="B29" s="59" t="s">
        <v>31</v>
      </c>
      <c r="C29" s="119">
        <v>5</v>
      </c>
      <c r="D29" s="120">
        <v>13</v>
      </c>
      <c r="E29" s="62">
        <f t="shared" si="0"/>
        <v>18</v>
      </c>
      <c r="F29" s="121">
        <v>7</v>
      </c>
      <c r="G29" s="150">
        <v>9</v>
      </c>
      <c r="H29" s="133">
        <v>6</v>
      </c>
      <c r="I29" s="134">
        <v>11</v>
      </c>
      <c r="J29" s="121">
        <v>5</v>
      </c>
      <c r="K29" s="150">
        <v>9</v>
      </c>
      <c r="L29" s="150">
        <v>7</v>
      </c>
      <c r="M29" s="152">
        <v>8</v>
      </c>
      <c r="N29" s="153"/>
      <c r="O29" s="154"/>
      <c r="P29" s="155"/>
      <c r="Q29" s="156"/>
      <c r="R29" s="56"/>
      <c r="S29" s="73">
        <f t="shared" si="1"/>
        <v>62</v>
      </c>
      <c r="T29" s="164">
        <f t="shared" si="5"/>
        <v>80</v>
      </c>
      <c r="U29" s="191"/>
    </row>
    <row r="30" spans="1:21" s="13" customFormat="1" ht="25.15" customHeight="1" thickBot="1" x14ac:dyDescent="0.3">
      <c r="A30" s="165">
        <v>17</v>
      </c>
      <c r="B30" s="166" t="s">
        <v>32</v>
      </c>
      <c r="C30" s="167">
        <v>11</v>
      </c>
      <c r="D30" s="168">
        <v>53</v>
      </c>
      <c r="E30" s="91">
        <f t="shared" si="0"/>
        <v>64</v>
      </c>
      <c r="F30" s="169">
        <v>15</v>
      </c>
      <c r="G30" s="170">
        <v>9</v>
      </c>
      <c r="H30" s="171">
        <v>9</v>
      </c>
      <c r="I30" s="172">
        <v>14</v>
      </c>
      <c r="J30" s="169">
        <v>8</v>
      </c>
      <c r="K30" s="173">
        <v>13</v>
      </c>
      <c r="L30" s="173">
        <v>9</v>
      </c>
      <c r="M30" s="170">
        <v>14</v>
      </c>
      <c r="N30" s="174"/>
      <c r="O30" s="175">
        <v>8</v>
      </c>
      <c r="P30" s="176"/>
      <c r="Q30" s="177"/>
      <c r="R30" s="178"/>
      <c r="S30" s="102">
        <f t="shared" si="1"/>
        <v>99</v>
      </c>
      <c r="T30" s="179">
        <f t="shared" si="5"/>
        <v>163</v>
      </c>
      <c r="U30" s="191"/>
    </row>
    <row r="31" spans="1:21" s="13" customFormat="1" ht="36.6" customHeight="1" thickBot="1" x14ac:dyDescent="0.3">
      <c r="A31" s="273" t="s">
        <v>33</v>
      </c>
      <c r="B31" s="274"/>
      <c r="C31" s="279">
        <f>C6+C7+C8+C11+C12+C13+C14+C15+C16+C18+C22+C23+C24+C25+C26+C27+C28+C29+C30</f>
        <v>201</v>
      </c>
      <c r="D31" s="282">
        <f>D6+D7+D8+D11+D12+D13+D14+D15+D16+D18+D22+D23+D24+D25+D26+D27+D28+D29+D30</f>
        <v>481</v>
      </c>
      <c r="E31" s="285">
        <f>C31+D31</f>
        <v>682</v>
      </c>
      <c r="F31" s="180">
        <f t="shared" ref="F31:Q31" si="6">F6+F7+F8+F11+F12+F13+F14+F15+F16+F18+F22+F23+F24+F25+F26+F27+F28+F29+F30</f>
        <v>343</v>
      </c>
      <c r="G31" s="180">
        <f t="shared" si="6"/>
        <v>355</v>
      </c>
      <c r="H31" s="180">
        <f t="shared" si="6"/>
        <v>317</v>
      </c>
      <c r="I31" s="180">
        <f t="shared" si="6"/>
        <v>313</v>
      </c>
      <c r="J31" s="180">
        <f t="shared" si="6"/>
        <v>326</v>
      </c>
      <c r="K31" s="180">
        <f t="shared" si="6"/>
        <v>324</v>
      </c>
      <c r="L31" s="180">
        <f t="shared" si="6"/>
        <v>309</v>
      </c>
      <c r="M31" s="180">
        <f t="shared" si="6"/>
        <v>299</v>
      </c>
      <c r="N31" s="180">
        <f t="shared" si="6"/>
        <v>159</v>
      </c>
      <c r="O31" s="180">
        <f t="shared" si="6"/>
        <v>203</v>
      </c>
      <c r="P31" s="181">
        <f t="shared" si="6"/>
        <v>127</v>
      </c>
      <c r="Q31" s="182">
        <f t="shared" si="6"/>
        <v>107</v>
      </c>
      <c r="R31" s="183">
        <f>SUM(R6:R30)</f>
        <v>1</v>
      </c>
      <c r="S31" s="184">
        <f>S6+S7+S8+S11+S12+S13+S14+S15+S16+S18+S22+S23+S24+S25+S26+S27+S28+S29+S30+S17</f>
        <v>3183</v>
      </c>
      <c r="T31" s="185">
        <f>SUM(T6:T30)</f>
        <v>3865</v>
      </c>
      <c r="U31" s="191"/>
    </row>
    <row r="32" spans="1:21" s="13" customFormat="1" ht="27" customHeight="1" thickBot="1" x14ac:dyDescent="0.3">
      <c r="A32" s="275"/>
      <c r="B32" s="276"/>
      <c r="C32" s="280" t="e">
        <f>#REF!+#REF!+#REF!+#REF!+#REF!+#REF!+#REF!+#REF!+#REF!+C16+#REF!+C19+#REF!+#REF!+#REF!+#REF!+#REF!+#REF!+#REF!+#REF!+#REF!+#REF!+#REF!+#REF!+#REF!+#REF!+#REF!+#REF!</f>
        <v>#REF!</v>
      </c>
      <c r="D32" s="283" t="e">
        <f>#REF!+#REF!+#REF!+#REF!+#REF!+#REF!+#REF!+#REF!+#REF!+D16+#REF!+D19+#REF!+#REF!+#REF!+#REF!+#REF!+#REF!+#REF!+#REF!+#REF!+#REF!+#REF!+#REF!+#REF!+#REF!+#REF!+#REF!</f>
        <v>#REF!</v>
      </c>
      <c r="E32" s="286"/>
      <c r="F32" s="288">
        <f>F31+G31+H31+I31</f>
        <v>1328</v>
      </c>
      <c r="G32" s="289"/>
      <c r="H32" s="289"/>
      <c r="I32" s="290"/>
      <c r="J32" s="288">
        <f>J31+K31+L31+M31</f>
        <v>1258</v>
      </c>
      <c r="K32" s="289"/>
      <c r="L32" s="289"/>
      <c r="M32" s="290"/>
      <c r="N32" s="288">
        <f>N31+O31</f>
        <v>362</v>
      </c>
      <c r="O32" s="290"/>
      <c r="P32" s="298">
        <f>P31+Q31</f>
        <v>234</v>
      </c>
      <c r="Q32" s="299"/>
      <c r="R32" s="183">
        <f>SUM(R31)</f>
        <v>1</v>
      </c>
      <c r="S32" s="2"/>
      <c r="T32" s="2"/>
    </row>
    <row r="33" spans="1:20" s="13" customFormat="1" ht="49.9" customHeight="1" thickBot="1" x14ac:dyDescent="0.3">
      <c r="A33" s="277"/>
      <c r="B33" s="278"/>
      <c r="C33" s="281" t="e">
        <f>#REF!+C7+#REF!+C8+C11+C13+C12+#REF!+C15+#REF!+C19+#REF!+#REF!+#REF!+#REF!+C23+#REF!+C24+C25+#REF!+C26+C27+C28+C29+#REF!+C30+#REF!+C31</f>
        <v>#REF!</v>
      </c>
      <c r="D33" s="284" t="e">
        <f>#REF!+D7+#REF!+D8+D11+D13+D12+#REF!+D15+#REF!+D19+#REF!+#REF!+#REF!+#REF!+D23+#REF!+D24+D25+#REF!+D26+D27+D28+D29+#REF!+D30+#REF!+D31</f>
        <v>#REF!</v>
      </c>
      <c r="E33" s="287"/>
      <c r="F33" s="300">
        <f>F32+J32+N32+P32+R32</f>
        <v>3183</v>
      </c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2"/>
      <c r="R33" s="186"/>
      <c r="S33" s="2"/>
      <c r="T33" s="2"/>
    </row>
    <row r="34" spans="1:20" s="191" customFormat="1" ht="39.6" customHeight="1" thickBot="1" x14ac:dyDescent="0.3">
      <c r="A34" s="187"/>
      <c r="B34" s="188"/>
      <c r="C34" s="189"/>
      <c r="D34" s="189"/>
      <c r="E34" s="189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88"/>
      <c r="T34" s="188"/>
    </row>
    <row r="35" spans="1:20" s="13" customFormat="1" ht="42" customHeight="1" thickBot="1" x14ac:dyDescent="0.3">
      <c r="A35" s="303" t="s">
        <v>1</v>
      </c>
      <c r="B35" s="305" t="s">
        <v>34</v>
      </c>
      <c r="C35" s="307" t="s">
        <v>3</v>
      </c>
      <c r="D35" s="309" t="s">
        <v>35</v>
      </c>
      <c r="E35" s="310"/>
      <c r="F35" s="310"/>
      <c r="G35" s="310"/>
      <c r="H35" s="311"/>
      <c r="I35" s="312" t="s">
        <v>36</v>
      </c>
      <c r="J35" s="314" t="s">
        <v>37</v>
      </c>
      <c r="K35" s="316"/>
      <c r="L35" s="317" t="s">
        <v>1</v>
      </c>
      <c r="M35" s="291" t="s">
        <v>38</v>
      </c>
      <c r="N35" s="292"/>
      <c r="O35" s="292"/>
      <c r="P35" s="292"/>
      <c r="Q35" s="192"/>
      <c r="R35" s="193">
        <v>44105</v>
      </c>
      <c r="S35" s="194"/>
    </row>
    <row r="36" spans="1:20" s="13" customFormat="1" ht="88.5" customHeight="1" thickBot="1" x14ac:dyDescent="0.3">
      <c r="A36" s="304"/>
      <c r="B36" s="306"/>
      <c r="C36" s="308"/>
      <c r="D36" s="195" t="s">
        <v>39</v>
      </c>
      <c r="E36" s="196" t="s">
        <v>40</v>
      </c>
      <c r="F36" s="196" t="s">
        <v>41</v>
      </c>
      <c r="G36" s="196" t="s">
        <v>42</v>
      </c>
      <c r="H36" s="197" t="s">
        <v>43</v>
      </c>
      <c r="I36" s="313"/>
      <c r="J36" s="315"/>
      <c r="K36" s="316"/>
      <c r="L36" s="318"/>
      <c r="M36" s="277"/>
      <c r="N36" s="293"/>
      <c r="O36" s="293"/>
      <c r="P36" s="293"/>
      <c r="Q36" s="198" t="s">
        <v>44</v>
      </c>
      <c r="R36" s="199" t="s">
        <v>45</v>
      </c>
      <c r="S36" s="199" t="s">
        <v>46</v>
      </c>
    </row>
    <row r="37" spans="1:20" s="13" customFormat="1" ht="25.15" customHeight="1" x14ac:dyDescent="0.25">
      <c r="A37" s="200">
        <v>1</v>
      </c>
      <c r="B37" s="201" t="s">
        <v>47</v>
      </c>
      <c r="C37" s="202">
        <v>32</v>
      </c>
      <c r="D37" s="203">
        <v>5</v>
      </c>
      <c r="E37" s="204">
        <v>10</v>
      </c>
      <c r="F37" s="204">
        <v>19</v>
      </c>
      <c r="G37" s="204">
        <v>19</v>
      </c>
      <c r="H37" s="205">
        <v>10</v>
      </c>
      <c r="I37" s="206">
        <f t="shared" ref="I37:I42" si="7">D37+E37+F37+G37+H37</f>
        <v>63</v>
      </c>
      <c r="J37" s="207">
        <f>C37+I37</f>
        <v>95</v>
      </c>
      <c r="K37" s="208"/>
      <c r="L37" s="209">
        <v>1</v>
      </c>
      <c r="M37" s="210" t="s">
        <v>48</v>
      </c>
      <c r="N37" s="211"/>
      <c r="O37" s="211"/>
      <c r="P37" s="212"/>
      <c r="Q37" s="213">
        <v>10</v>
      </c>
      <c r="R37" s="214">
        <v>248</v>
      </c>
      <c r="S37" s="215">
        <v>281</v>
      </c>
    </row>
    <row r="38" spans="1:20" s="13" customFormat="1" ht="25.15" customHeight="1" x14ac:dyDescent="0.25">
      <c r="A38" s="200">
        <v>2</v>
      </c>
      <c r="B38" s="201" t="s">
        <v>49</v>
      </c>
      <c r="C38" s="202"/>
      <c r="D38" s="216">
        <v>0</v>
      </c>
      <c r="E38" s="217">
        <v>13</v>
      </c>
      <c r="F38" s="217">
        <v>21</v>
      </c>
      <c r="G38" s="217">
        <v>22</v>
      </c>
      <c r="H38" s="218">
        <v>19</v>
      </c>
      <c r="I38" s="206">
        <f t="shared" si="7"/>
        <v>75</v>
      </c>
      <c r="J38" s="207">
        <f t="shared" ref="J38:J42" si="8">I38+C38</f>
        <v>75</v>
      </c>
      <c r="K38" s="208"/>
      <c r="L38" s="219">
        <v>2</v>
      </c>
      <c r="M38" s="220" t="s">
        <v>50</v>
      </c>
      <c r="N38" s="221"/>
      <c r="O38" s="221"/>
      <c r="P38" s="222"/>
      <c r="Q38" s="223">
        <v>77</v>
      </c>
      <c r="R38" s="224">
        <v>324</v>
      </c>
      <c r="S38" s="225">
        <v>360</v>
      </c>
    </row>
    <row r="39" spans="1:20" s="13" customFormat="1" ht="25.15" customHeight="1" thickBot="1" x14ac:dyDescent="0.3">
      <c r="A39" s="200">
        <v>3</v>
      </c>
      <c r="B39" s="201" t="s">
        <v>51</v>
      </c>
      <c r="C39" s="202">
        <v>40</v>
      </c>
      <c r="D39" s="216">
        <v>10</v>
      </c>
      <c r="E39" s="217">
        <v>29</v>
      </c>
      <c r="F39" s="217">
        <v>35</v>
      </c>
      <c r="G39" s="217">
        <v>36</v>
      </c>
      <c r="H39" s="226">
        <v>31</v>
      </c>
      <c r="I39" s="206">
        <f t="shared" si="7"/>
        <v>141</v>
      </c>
      <c r="J39" s="207">
        <f t="shared" si="8"/>
        <v>181</v>
      </c>
      <c r="K39" s="208"/>
      <c r="L39" s="227">
        <v>3</v>
      </c>
      <c r="M39" s="228" t="s">
        <v>52</v>
      </c>
      <c r="N39" s="229"/>
      <c r="O39" s="229"/>
      <c r="P39" s="230"/>
      <c r="Q39" s="231">
        <v>27</v>
      </c>
      <c r="R39" s="232">
        <v>389</v>
      </c>
      <c r="S39" s="233">
        <v>389</v>
      </c>
    </row>
    <row r="40" spans="1:20" s="13" customFormat="1" ht="25.15" customHeight="1" thickBot="1" x14ac:dyDescent="0.3">
      <c r="A40" s="200">
        <v>4</v>
      </c>
      <c r="B40" s="201" t="s">
        <v>53</v>
      </c>
      <c r="C40" s="202">
        <v>23</v>
      </c>
      <c r="D40" s="216">
        <v>7</v>
      </c>
      <c r="E40" s="217">
        <v>27</v>
      </c>
      <c r="F40" s="217">
        <v>31</v>
      </c>
      <c r="G40" s="217">
        <v>32</v>
      </c>
      <c r="H40" s="218">
        <v>41</v>
      </c>
      <c r="I40" s="206">
        <f t="shared" si="7"/>
        <v>138</v>
      </c>
      <c r="J40" s="207">
        <f t="shared" si="8"/>
        <v>161</v>
      </c>
      <c r="K40" s="208"/>
      <c r="L40" s="294" t="s">
        <v>54</v>
      </c>
      <c r="M40" s="295"/>
      <c r="N40" s="295"/>
      <c r="O40" s="295"/>
      <c r="P40" s="295"/>
      <c r="Q40" s="234"/>
      <c r="R40" s="235">
        <f>SUM(R37:R39)</f>
        <v>961</v>
      </c>
      <c r="S40" s="236">
        <f>SUM(S37:S39)</f>
        <v>1030</v>
      </c>
    </row>
    <row r="41" spans="1:20" s="13" customFormat="1" ht="25.15" customHeight="1" x14ac:dyDescent="0.25">
      <c r="A41" s="200">
        <v>5</v>
      </c>
      <c r="B41" s="201" t="s">
        <v>55</v>
      </c>
      <c r="C41" s="202">
        <v>27</v>
      </c>
      <c r="D41" s="216">
        <v>9</v>
      </c>
      <c r="E41" s="217">
        <v>33</v>
      </c>
      <c r="F41" s="217">
        <v>39</v>
      </c>
      <c r="G41" s="217">
        <v>27</v>
      </c>
      <c r="H41" s="218">
        <v>50</v>
      </c>
      <c r="I41" s="206">
        <f t="shared" si="7"/>
        <v>158</v>
      </c>
      <c r="J41" s="207">
        <f t="shared" si="8"/>
        <v>185</v>
      </c>
      <c r="K41" s="208"/>
      <c r="R41" s="237"/>
    </row>
    <row r="42" spans="1:20" s="13" customFormat="1" ht="25.15" customHeight="1" thickBot="1" x14ac:dyDescent="0.3">
      <c r="A42" s="238">
        <v>6</v>
      </c>
      <c r="B42" s="239" t="s">
        <v>56</v>
      </c>
      <c r="C42" s="240">
        <v>15</v>
      </c>
      <c r="D42" s="203">
        <v>0</v>
      </c>
      <c r="E42" s="204">
        <v>15</v>
      </c>
      <c r="F42" s="204">
        <v>12</v>
      </c>
      <c r="G42" s="204">
        <v>14</v>
      </c>
      <c r="H42" s="205">
        <v>19</v>
      </c>
      <c r="I42" s="241">
        <f t="shared" si="7"/>
        <v>60</v>
      </c>
      <c r="J42" s="242">
        <f t="shared" si="8"/>
        <v>75</v>
      </c>
      <c r="K42" s="208"/>
      <c r="Q42" s="237"/>
      <c r="R42" s="237"/>
    </row>
    <row r="43" spans="1:20" s="13" customFormat="1" ht="31.9" customHeight="1" thickBot="1" x14ac:dyDescent="0.3">
      <c r="A43" s="296" t="s">
        <v>57</v>
      </c>
      <c r="B43" s="297"/>
      <c r="C43" s="243">
        <f t="shared" ref="C43:J43" si="9">SUM(C37:C42)</f>
        <v>137</v>
      </c>
      <c r="D43" s="244">
        <f t="shared" si="9"/>
        <v>31</v>
      </c>
      <c r="E43" s="245">
        <f t="shared" si="9"/>
        <v>127</v>
      </c>
      <c r="F43" s="245">
        <f t="shared" si="9"/>
        <v>157</v>
      </c>
      <c r="G43" s="245">
        <f t="shared" si="9"/>
        <v>150</v>
      </c>
      <c r="H43" s="246">
        <f t="shared" si="9"/>
        <v>170</v>
      </c>
      <c r="I43" s="247">
        <f t="shared" si="9"/>
        <v>635</v>
      </c>
      <c r="J43" s="248">
        <f t="shared" si="9"/>
        <v>772</v>
      </c>
      <c r="K43" s="208"/>
      <c r="Q43" s="237"/>
      <c r="R43" s="237"/>
    </row>
    <row r="44" spans="1:20" s="13" customFormat="1" ht="21" thickBot="1" x14ac:dyDescent="0.3">
      <c r="A44" s="249"/>
      <c r="B44" s="237"/>
      <c r="C44" s="250"/>
      <c r="D44" s="188"/>
      <c r="E44" s="188"/>
      <c r="F44" s="188"/>
      <c r="G44" s="188"/>
      <c r="H44" s="188"/>
      <c r="I44" s="188"/>
      <c r="J44" s="251"/>
      <c r="K44" s="252"/>
      <c r="L44" s="9"/>
      <c r="M44" s="252"/>
      <c r="N44" s="252"/>
      <c r="O44" s="252"/>
      <c r="P44" s="252"/>
      <c r="Q44" s="252"/>
      <c r="R44" s="252"/>
      <c r="S44" s="9"/>
      <c r="T44" s="9"/>
    </row>
    <row r="45" spans="1:20" s="13" customFormat="1" ht="30.6" customHeight="1" x14ac:dyDescent="0.25">
      <c r="A45" s="249"/>
      <c r="B45" s="291" t="s">
        <v>58</v>
      </c>
      <c r="C45" s="253" t="s">
        <v>59</v>
      </c>
      <c r="D45" s="254" t="s">
        <v>60</v>
      </c>
      <c r="E45" s="255" t="s">
        <v>61</v>
      </c>
      <c r="F45" s="256" t="s">
        <v>57</v>
      </c>
      <c r="G45" s="188"/>
      <c r="H45" s="188"/>
      <c r="I45" s="188"/>
      <c r="J45" s="251"/>
      <c r="K45" s="252"/>
      <c r="L45" s="9"/>
      <c r="M45" s="252"/>
      <c r="N45" s="252"/>
      <c r="O45" s="252"/>
      <c r="P45" s="252"/>
      <c r="Q45" s="252"/>
      <c r="R45" s="252"/>
      <c r="S45" s="9"/>
      <c r="T45" s="9"/>
    </row>
    <row r="46" spans="1:20" s="13" customFormat="1" ht="33.6" customHeight="1" thickBot="1" x14ac:dyDescent="0.3">
      <c r="A46" s="249"/>
      <c r="B46" s="277"/>
      <c r="C46" s="257">
        <f>C31+C43</f>
        <v>338</v>
      </c>
      <c r="D46" s="258">
        <f>D31+I43</f>
        <v>1116</v>
      </c>
      <c r="E46" s="259">
        <f>S31</f>
        <v>3183</v>
      </c>
      <c r="F46" s="260">
        <f>SUM(C46:E46)</f>
        <v>4637</v>
      </c>
      <c r="G46" s="188"/>
      <c r="H46" s="188"/>
      <c r="I46" s="188"/>
      <c r="J46" s="251"/>
      <c r="K46" s="252"/>
      <c r="L46" s="9"/>
      <c r="M46" s="252"/>
      <c r="N46" s="252"/>
      <c r="O46" s="252"/>
      <c r="P46" s="252"/>
      <c r="Q46" s="252"/>
      <c r="R46" s="252"/>
      <c r="S46" s="9"/>
      <c r="T46" s="9"/>
    </row>
    <row r="47" spans="1:20" x14ac:dyDescent="0.3">
      <c r="B47" s="8"/>
      <c r="C47" s="9"/>
      <c r="D47" s="9"/>
      <c r="F47" s="9"/>
      <c r="O47" s="6"/>
      <c r="P47" s="6"/>
      <c r="Q47" s="6"/>
      <c r="R47" s="6"/>
      <c r="S47" s="6"/>
      <c r="T47" s="6"/>
    </row>
  </sheetData>
  <mergeCells count="27">
    <mergeCell ref="B45:B46"/>
    <mergeCell ref="P32:Q32"/>
    <mergeCell ref="F33:Q33"/>
    <mergeCell ref="A35:A36"/>
    <mergeCell ref="B35:B36"/>
    <mergeCell ref="C35:C36"/>
    <mergeCell ref="D35:H35"/>
    <mergeCell ref="I35:I36"/>
    <mergeCell ref="J35:J36"/>
    <mergeCell ref="K35:K36"/>
    <mergeCell ref="L35:L36"/>
    <mergeCell ref="J32:M32"/>
    <mergeCell ref="N32:O32"/>
    <mergeCell ref="M35:P36"/>
    <mergeCell ref="L40:P40"/>
    <mergeCell ref="A43:B43"/>
    <mergeCell ref="A31:B33"/>
    <mergeCell ref="C31:C33"/>
    <mergeCell ref="D31:D33"/>
    <mergeCell ref="E31:E33"/>
    <mergeCell ref="F32:I32"/>
    <mergeCell ref="S4:T4"/>
    <mergeCell ref="T8:T10"/>
    <mergeCell ref="A14:A16"/>
    <mergeCell ref="T14:T16"/>
    <mergeCell ref="A18:A21"/>
    <mergeCell ref="T18:T21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</dc:creator>
  <cp:lastModifiedBy>Giedrė</cp:lastModifiedBy>
  <cp:lastPrinted>2021-01-28T09:53:41Z</cp:lastPrinted>
  <dcterms:created xsi:type="dcterms:W3CDTF">2021-01-28T09:50:32Z</dcterms:created>
  <dcterms:modified xsi:type="dcterms:W3CDTF">2021-01-28T10:30:30Z</dcterms:modified>
</cp:coreProperties>
</file>